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<sst xmlns="http://schemas.openxmlformats.org/spreadsheetml/2006/main" count="27162" uniqueCount="791">
  <si>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</si>
  <si>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</si>
  <si>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</si>
  <si>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</si>
  <si>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</si>
  <si>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</si>
  <si>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</si>
  <si>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</si>
  <si>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</si>
  <si>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</si>
  <si>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</si>
  <si>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</si>
  <si>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</si>
  <si>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</si>
  <si>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</si>
  <si>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</si>
  <si>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</si>
  <si>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</si>
  <si>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</si>
  <si>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</si>
  <si>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</si>
  <si>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</si>
  <si>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</si>
  <si>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</si>
  <si>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</si>
  <si>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</si>
  <si>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</si>
  <si>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</si>
  <si>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</si>
  <si>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</si>
  <si>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</si>
  <si>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</si>
  <si>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</si>
  <si>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</si>
  <si>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</si>
  <si>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</si>
  <si>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</si>
  <si>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</si>
  <si>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</si>
  <si>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</si>
  <si>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</si>
  <si>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</si>
  <si>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</si>
  <si>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</si>
  <si>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</si>
  <si>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</si>
  <si>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</si>
  <si>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</si>
  <si>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</si>
  <si>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</si>
  <si>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</si>
  <si>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</si>
  <si>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</si>
  <si>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</si>
  <si>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</si>
  <si>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</si>
  <si>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</si>
  <si>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</si>
  <si>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</si>
  <si>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</si>
  <si>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</si>
  <si>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</si>
  <si>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</si>
  <si>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</si>
  <si>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</si>
  <si>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</si>
  <si>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</si>
  <si>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</si>
  <si>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</si>
  <si>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</si>
  <si>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</si>
  <si>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</si>
  <si>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</si>
  <si>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</si>
  <si>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</si>
  <si>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</si>
  <si>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</si>
  <si>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</si>
  <si>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</si>
  <si>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</si>
  <si>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</si>
  <si>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</si>
  <si>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</si>
  <si>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</si>
  <si>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</si>
  <si>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</si>
  <si>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</si>
  <si>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</si>
  <si>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</si>
  <si>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</si>
  <si>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</si>
  <si>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</si>
  <si>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</si>
  <si>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</si>
  <si>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</si>
  <si>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</si>
  <si>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</si>
  <si>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</si>
  <si>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</si>
  <si>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</si>
  <si>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</si>
  <si>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</si>
  <si>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</si>
  <si>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</si>
  <si>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</si>
  <si>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</si>
  <si>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</si>
  <si>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</si>
  <si>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</si>
  <si>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</si>
  <si>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</si>
  <si>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</si>
  <si>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</si>
  <si>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</si>
  <si>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</si>
  <si>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</si>
  <si>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</si>
  <si>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</si>
  <si>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</si>
  <si>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</si>
  <si>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</si>
  <si>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</si>
  <si>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</si>
  <si>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</si>
  <si>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</si>
  <si>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</si>
  <si>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</si>
  <si>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</si>
  <si>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</si>
  <si>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</si>
  <si>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</si>
  <si>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</si>
  <si>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</si>
  <si>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</si>
  <si>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</si>
  <si>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</si>
  <si>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</si>
  <si>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</si>
  <si>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</si>
  <si>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</si>
  <si>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</si>
  <si>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</si>
  <si>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</si>
  <si>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</si>
  <si>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</si>
  <si>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</si>
  <si>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</si>
  <si>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</si>
  <si>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</si>
  <si>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</si>
  <si>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</si>
  <si>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</si>
  <si>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</si>
  <si>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</si>
  <si>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</si>
  <si>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</si>
  <si>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</si>
  <si>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</si>
  <si>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</si>
  <si>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</si>
  <si>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</si>
  <si>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</si>
  <si>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</si>
  <si>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</si>
  <si>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</si>
  <si>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</si>
  <si>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</si>
  <si>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</si>
  <si>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</si>
  <si>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</si>
  <si>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</si>
  <si>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</si>
  <si>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</si>
  <si>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</si>
  <si>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</si>
  <si>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</si>
  <si>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</si>
  <si>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</si>
  <si>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</si>
  <si>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</si>
  <si>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</si>
  <si>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</si>
  <si>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</si>
  <si>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</si>
  <si>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</si>
  <si>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</si>
  <si>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</si>
  <si>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</si>
  <si>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</si>
  <si>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</si>
  <si>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</si>
  <si>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</si>
  <si>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</si>
  <si>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</si>
  <si>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</si>
  <si>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</si>
  <si>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</si>
  <si>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</si>
  <si>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</si>
  <si>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</si>
  <si>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</si>
  <si>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</si>
  <si>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</si>
  <si>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</si>
  <si>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</si>
  <si>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</si>
  <si>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</si>
  <si>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</si>
  <si>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</si>
  <si>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</si>
  <si>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</si>
  <si>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</si>
  <si>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</si>
  <si>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</si>
  <si>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</si>
  <si>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</si>
  <si>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</si>
  <si>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</si>
  <si>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</si>
  <si>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</si>
  <si>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</si>
  <si>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</si>
  <si>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</si>
  <si>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</si>
  <si>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</si>
  <si>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</si>
  <si>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</si>
  <si>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</si>
  <si>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</si>
  <si>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</si>
  <si>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</si>
  <si>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</si>
  <si>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</si>
  <si>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</si>
  <si>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</si>
  <si>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</si>
  <si>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</si>
  <si>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</si>
  <si>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</si>
  <si>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</si>
  <si>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</si>
  <si>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</si>
  <si>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</si>
  <si>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</si>
  <si>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</si>
  <si>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</si>
  <si>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</si>
  <si>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</si>
  <si>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</si>
  <si>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</si>
  <si>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</si>
  <si>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</si>
  <si>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</si>
  <si>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</si>
  <si>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</si>
  <si>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</si>
  <si>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</si>
  <si>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</si>
  <si>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</si>
  <si>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</si>
  <si>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</si>
  <si>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</si>
  <si>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</si>
  <si>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</si>
  <si>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</si>
  <si>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</si>
  <si>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</si>
  <si>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</si>
  <si>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</si>
  <si>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</si>
  <si>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</si>
  <si>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</si>
  <si>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</si>
  <si>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</si>
  <si>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</si>
  <si>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</si>
  <si>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</si>
  <si>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</si>
  <si>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</si>
  <si>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</si>
  <si>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</si>
  <si>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</si>
  <si>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</si>
  <si>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</si>
  <si>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</si>
  <si>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</si>
  <si>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</si>
  <si>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</si>
  <si>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</si>
  <si>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</si>
  <si>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</si>
  <si>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</si>
  <si>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</si>
  <si>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</si>
  <si>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</si>
  <si>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</si>
  <si>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</si>
  <si>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</si>
  <si>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</si>
  <si>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</si>
  <si>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</si>
  <si>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</si>
  <si>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</si>
  <si>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</si>
  <si>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</si>
  <si>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</si>
  <si>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</si>
  <si>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</si>
  <si>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</si>
  <si>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</si>
  <si>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</si>
  <si>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</si>
  <si>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</si>
  <si>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</si>
  <si>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</si>
  <si>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</si>
  <si>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</si>
  <si>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</si>
  <si>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</si>
  <si>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</si>
  <si>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</si>
  <si>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</si>
  <si>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</si>
  <si>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</si>
  <si>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</si>
  <si>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</si>
  <si>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</si>
  <si>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</si>
  <si>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</si>
  <si>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</si>
  <si>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</si>
  <si>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</si>
  <si>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</si>
  <si>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</si>
  <si>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</si>
  <si>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</si>
  <si>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</si>
  <si>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</si>
  <si>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</si>
  <si>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</si>
  <si>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</si>
  <si>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</si>
  <si>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</si>
  <si>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</si>
  <si>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</si>
  <si>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</si>
  <si>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</si>
  <si>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</si>
  <si>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</si>
  <si>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</si>
  <si>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</si>
  <si>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</si>
  <si>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</si>
  <si>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</si>
  <si>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</si>
  <si>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</si>
  <si>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</si>
  <si>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</si>
  <si>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</si>
  <si>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</si>
  <si>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</si>
  <si>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</si>
  <si>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</si>
  <si>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</si>
  <si>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</si>
  <si>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</si>
  <si>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</si>
  <si>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</si>
  <si>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</si>
  <si>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</si>
  <si>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</si>
  <si>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</si>
  <si>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</si>
  <si>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</si>
  <si>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</si>
  <si>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</si>
  <si>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</si>
  <si>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</si>
  <si>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</si>
  <si>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</si>
  <si>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</si>
  <si>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</si>
  <si>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</si>
  <si>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</si>
  <si>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</si>
  <si>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</si>
  <si>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</si>
  <si>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</si>
  <si>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</si>
  <si>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</si>
  <si>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</si>
  <si>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</si>
  <si>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</si>
  <si>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</si>
  <si>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</si>
  <si>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</si>
  <si>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</si>
  <si>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</si>
  <si>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</si>
  <si>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</si>
  <si>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</si>
  <si>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</si>
  <si>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</si>
  <si>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</si>
  <si>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</si>
  <si>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</si>
  <si>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</si>
  <si>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</si>
  <si>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</si>
  <si>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</si>
  <si>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</si>
  <si>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</si>
  <si>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</si>
  <si>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</si>
  <si>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</si>
  <si>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</si>
  <si>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</si>
  <si>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</si>
  <si>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</si>
  <si>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</si>
  <si>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</si>
  <si>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</si>
  <si>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</si>
  <si>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</si>
  <si>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</si>
  <si>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</si>
  <si>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</si>
  <si>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</si>
  <si>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</si>
  <si>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</si>
  <si>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</si>
  <si>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</si>
  <si>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</si>
  <si>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</si>
  <si>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</si>
  <si>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</si>
  <si>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</si>
  <si>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</si>
  <si>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</si>
  <si>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</si>
  <si>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</si>
  <si>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</si>
  <si>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</si>
  <si>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</si>
  <si>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</si>
  <si>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</si>
  <si>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</si>
  <si>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</si>
  <si>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</si>
  <si>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</si>
  <si>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</si>
  <si>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</si>
  <si>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</si>
  <si>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</si>
  <si>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</si>
  <si>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</si>
  <si>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</si>
  <si>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</si>
  <si>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</si>
  <si>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</si>
  <si>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</si>
  <si>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</si>
  <si>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</si>
  <si>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</si>
  <si>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</si>
  <si>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</si>
  <si>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</si>
  <si>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</si>
  <si>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</si>
  <si>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</si>
  <si>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</si>
  <si>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</si>
  <si>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</si>
  <si>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</si>
  <si>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</si>
  <si>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</si>
  <si>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</si>
  <si>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</si>
  <si>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</si>
  <si>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</si>
  <si>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</si>
  <si>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</si>
  <si>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</si>
  <si>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</si>
  <si>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</si>
  <si>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</si>
  <si>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</si>
  <si>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</si>
  <si>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</si>
  <si>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</si>
  <si>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</si>
  <si>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</si>
  <si>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</si>
  <si>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</si>
  <si>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</si>
  <si>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</si>
  <si>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</si>
  <si>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</si>
  <si>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</si>
  <si>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</si>
  <si>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</si>
  <si>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</si>
  <si>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</si>
  <si>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</si>
  <si>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</si>
  <si>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</si>
  <si>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</si>
  <si>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</si>
  <si>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</si>
  <si>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</si>
  <si>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</si>
  <si>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</si>
  <si>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</si>
  <si>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</si>
  <si>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</si>
  <si>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</si>
  <si>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</si>
  <si>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</si>
  <si>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</si>
  <si>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</si>
  <si>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</si>
  <si>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</si>
  <si>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</si>
  <si>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</si>
  <si>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</si>
  <si>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</si>
  <si>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</si>
  <si>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</si>
  <si>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</si>
  <si>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</si>
  <si>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</si>
  <si>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</si>
  <si>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</si>
  <si>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</si>
  <si>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</si>
  <si>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</si>
  <si>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</si>
  <si>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</si>
  <si>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</si>
  <si>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</si>
  <si>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</si>
  <si>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</si>
  <si>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</si>
  <si>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</si>
  <si>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</si>
  <si>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</si>
  <si>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</si>
  <si>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</si>
  <si>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</si>
  <si>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</si>
  <si>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</si>
  <si>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</si>
  <si>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</si>
  <si>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</si>
  <si>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</si>
  <si>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</si>
  <si>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</si>
  <si>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</si>
  <si>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</si>
  <si>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</si>
  <si>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</si>
  <si>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</si>
  <si>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</si>
  <si>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</si>
  <si>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</si>
  <si>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</si>
  <si>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</si>
  <si>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</si>
  <si>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</si>
  <si>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</si>
  <si>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</si>
  <si>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</si>
  <si>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</si>
  <si>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</si>
  <si>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</si>
  <si>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</si>
  <si>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</si>
  <si>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</si>
  <si>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</si>
  <si>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</si>
  <si>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</si>
  <si>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</si>
  <si>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</si>
  <si>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</si>
  <si>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</si>
  <si>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</si>
  <si>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</si>
  <si>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</si>
  <si>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</si>
  <si>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</si>
  <si>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</si>
  <si>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</si>
  <si>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</si>
  <si>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</si>
  <si>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</si>
  <si>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</si>
  <si>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</si>
  <si>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</si>
  <si>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</si>
  <si>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</si>
  <si>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</si>
  <si>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</si>
  <si>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</si>
  <si>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</si>
  <si>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</si>
  <si>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</si>
  <si>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</si>
  <si>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</si>
  <si>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</si>
  <si>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</si>
  <si>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</si>
  <si>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</si>
  <si>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</si>
  <si>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</si>
  <si>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</si>
  <si>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</si>
  <si>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</si>
  <si>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</si>
  <si>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</si>
  <si>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</si>
  <si>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</si>
  <si>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</si>
  <si>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</si>
  <si>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</si>
  <si>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</si>
  <si>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</si>
  <si>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</si>
  <si>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</si>
  <si>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</si>
  <si>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</si>
  <si>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</si>
  <si>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</si>
  <si>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</si>
  <si>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</si>
  <si>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</si>
  <si>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</si>
  <si>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</si>
  <si>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</si>
  <si>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</si>
  <si>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</si>
  <si>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</si>
  <si>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</si>
  <si>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</si>
  <si>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</si>
  <si>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</si>
  <si>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</si>
  <si>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</si>
  <si>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</si>
  <si>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</si>
  <si>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</si>
  <si>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</si>
  <si>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</si>
  <si>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</si>
  <si>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</si>
  <si>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</si>
  <si>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</si>
  <si>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</si>
  <si>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</si>
  <si>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</si>
  <si>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</si>
  <si>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</si>
  <si>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</si>
  <si>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</si>
  <si>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</si>
  <si>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</si>
  <si>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</si>
  <si>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</si>
  <si>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</si>
  <si>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</si>
  <si>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</si>
  <si>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</si>
  <si>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</si>
  <si>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</si>
  <si>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</si>
  <si>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</si>
  <si>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</si>
  <si>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</si>
  <si>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</si>
  <si>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</si>
  <si>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</si>
  <si>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</si>
  <si>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</si>
  <si>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</si>
  <si>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</si>
  <si>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</si>
  <si>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</si>
  <si>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</si>
  <si>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</si>
  <si>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</si>
  <si>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</si>
  <si>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</si>
  <si>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</si>
  <si>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</si>
  <si>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</si>
  <si>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</si>
  <si>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</si>
  <si>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</si>
  <si>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</si>
  <si>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</si>
  <si>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</si>
  <si>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</si>
  <si>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</si>
  <si>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</si>
  <si>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</si>
  <si>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</si>
  <si>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</si>
  <si>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</si>
  <si>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</si>
  <si>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</si>
  <si>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</si>
  <si>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</si>
  <si>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</si>
  <si>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</si>
  <si>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</si>
  <si>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</si>
  <si>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</si>
  <si>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</si>
  <si>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</si>
  <si>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</si>
  <si>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</si>
  <si>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</si>
  <si>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</si>
  <si>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</si>
  <si>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</si>
  <si>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</si>
  <si>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</si>
  <si>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</si>
  <si>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</si>
  <si>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</si>
  <si>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</si>
  <si>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</si>
  <si>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</si>
  <si>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</si>
  <si>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</si>
  <si>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</si>
  <si>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</si>
  <si>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</si>
  <si>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</si>
  <si>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</si>
  <si>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</si>
  <si>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</si>
  <si>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</si>
  <si>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</si>
  <si>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>февраль, июль</t>
  </si>
  <si>
    <t>фев, мар, дек</t>
  </si>
  <si>
    <t>май, февраль</t>
  </si>
  <si>
    <t>апрель, март</t>
  </si>
  <si>
    <t>1 | 3</t>
  </si>
  <si>
    <t>дек, фев, янв</t>
  </si>
  <si>
    <t>март, февраль</t>
  </si>
  <si>
    <t>апрель, май</t>
  </si>
  <si>
    <t>июл, июн, сен</t>
  </si>
  <si>
    <t>июнь, сентябрь</t>
  </si>
  <si>
    <t>№ 15 по ул. Строительная за 2016 год</t>
  </si>
  <si>
    <t xml:space="preserve"> в течение года</t>
  </si>
  <si>
    <t xml:space="preserve"> январь январь</t>
  </si>
  <si>
    <t>4,25 | 1</t>
  </si>
  <si>
    <t>1,6 | 24</t>
  </si>
  <si>
    <t>0,5 | 18</t>
  </si>
  <si>
    <t>1,1 | 3</t>
  </si>
  <si>
    <t>57 | 1</t>
  </si>
  <si>
    <t>1,5 | 1</t>
  </si>
  <si>
    <t>51,48 | 249</t>
  </si>
  <si>
    <t>51,48 | 24</t>
  </si>
  <si>
    <t>6,8 | 1</t>
  </si>
  <si>
    <t>51,48 | 2</t>
  </si>
  <si>
    <t>307 | 28</t>
  </si>
  <si>
    <t>дек, окт, фев, янв, ноя</t>
  </si>
  <si>
    <t>153,5 | 22</t>
  </si>
  <si>
    <t>0,025 | 6</t>
  </si>
  <si>
    <t>3,07 | 40</t>
  </si>
  <si>
    <t>3,07 | 10</t>
  </si>
  <si>
    <t>3,07 | 12</t>
  </si>
  <si>
    <t>дек, мар, окт, фев, ноя</t>
  </si>
  <si>
    <t>307 | 32</t>
  </si>
  <si>
    <t>дек, мар, янв, ноя</t>
  </si>
  <si>
    <t>153,5 | 8</t>
  </si>
  <si>
    <t>февраль, ноябрь</t>
  </si>
  <si>
    <t>0,99 | 1</t>
  </si>
  <si>
    <t>80 | 2</t>
  </si>
  <si>
    <t>1 | 101</t>
  </si>
  <si>
    <t>апр, дек, мар, фев, янв</t>
  </si>
  <si>
    <t>23 | 24</t>
  </si>
  <si>
    <t>2 | 5</t>
  </si>
  <si>
    <t>апрель, декабрь</t>
  </si>
  <si>
    <t>307 | 74</t>
  </si>
  <si>
    <t>23 | 27</t>
  </si>
  <si>
    <t>1 | 148</t>
  </si>
  <si>
    <t>709 | 77</t>
  </si>
  <si>
    <t>709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</si>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</sst>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753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22753.33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183384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176251.7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176251.7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176251.7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29885.63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206235.57707845361</v>
      </c>
      <c r="G28" s="18">
        <f>и_ср_начисл-и_ср_стоимость_факт</f>
        <v>-22851.577078453614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54052.110000000008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80228.41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174.47826509526851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267124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242933.53000000003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54643.51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412897.57999999996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412897.57999999996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743.49144400808154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7887.6200000000008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7596.96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1229.45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7887.6200000000008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7887.6200000000008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554.96113569647184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92766.11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92002.58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12033.91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101745.14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101745.14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1276.0508859597167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90151.799999999988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89220.160000000003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12321.54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90151.799999999988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90151.799999999988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8547.5121180468905</v>
      </c>
      <c r="F6" s="40"/>
      <c r="I6" s="27">
        <f>E6/1.18</f>
        <v>7243.6543373278737</v>
      </c>
      <c r="J6" s="29">
        <f>[1]сумма!$Q$6</f>
        <v>12959.079134999998</v>
      </c>
      <c r="K6" s="29">
        <f>J6-I6</f>
        <v>5715.4247976721244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174.13006574137671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0.15340000000000001</v>
      </c>
      <c r="E8" s="48">
        <v>174.13006574137671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370.58388570503928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2.9952000000000001</v>
      </c>
      <c r="E25" s="48">
        <v>370.58388570503928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5148.7497172665217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</v>
      </c>
      <c r="E43" s="48">
        <v>892.14904862743526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6.0819999999999999</v>
      </c>
      <c r="E44" s="48">
        <v>516.32798865921359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58</v>
      </c>
      <c r="E45" s="48">
        <v>3695.8762689314808</v>
      </c>
      <c r="F45" s="49" t="s">
        <v>744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734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370.55997166730793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2.9952000000000001</v>
      </c>
      <c r="E101" s="35">
        <v>370.55997166730793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99.267170623148331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9.3600000000000003E-2</v>
      </c>
      <c r="E106" s="56">
        <v>99.267170623148331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370.71674147021389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9.3600000000000003E-2</v>
      </c>
      <c r="E120" s="56">
        <v>100.7259269247653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231.40551466579311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2013.5045655732829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8</v>
      </c>
      <c r="E172" s="48">
        <v>1279.1236005711485</v>
      </c>
      <c r="F172" s="49" t="s">
        <v>730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742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3.0720000000000005</v>
      </c>
      <c r="E194" s="48">
        <v>179.23454841321524</v>
      </c>
      <c r="F194" s="49" t="s">
        <v>730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32348.544045744689</v>
      </c>
      <c r="F197" s="75"/>
      <c r="I197" s="27">
        <f>E197/1.18</f>
        <v>27414.020377749737</v>
      </c>
      <c r="J197" s="29">
        <f>[1]сумма!$Q$11</f>
        <v>31082.599499999997</v>
      </c>
      <c r="K197" s="29">
        <f>J197-I197</f>
        <v>3668.5791222502594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32348.544045744689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0.56159999999999999</v>
      </c>
      <c r="E199" s="35">
        <v>2215.1692720808337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4.8719999999999999</v>
      </c>
      <c r="E200" s="35">
        <v>7680.567154352937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1046.1670503739454</v>
      </c>
      <c r="F209" s="49" t="s">
        <v>740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34.56</v>
      </c>
      <c r="E211" s="35">
        <v>12447.483822565559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>
        <v>1</v>
      </c>
      <c r="E221" s="35">
        <v>3506.1569641054039</v>
      </c>
      <c r="F221" s="49" t="s">
        <v>740</v>
      </c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231.40551466579311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2860.4346726652739</v>
      </c>
      <c r="F232" s="33"/>
      <c r="I232" s="27">
        <f>E232/1.18</f>
        <v>2424.0971802248087</v>
      </c>
      <c r="J232" s="29">
        <f>[1]сумма!$M$13</f>
        <v>4000.8600000000006</v>
      </c>
      <c r="K232" s="29">
        <f>J232-I232</f>
        <v>1576.7628197751919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2860.4346726652739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754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2</v>
      </c>
      <c r="E250" s="35">
        <v>1267.1902280642405</v>
      </c>
      <c r="F250" s="33" t="s">
        <v>755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5168.2872291727654</v>
      </c>
      <c r="F266" s="75"/>
      <c r="I266" s="27">
        <f>E266/1.18</f>
        <v>4379.9044315023439</v>
      </c>
      <c r="J266" s="29">
        <f>[1]сумма!$Q$15</f>
        <v>14033.079052204816</v>
      </c>
      <c r="K266" s="29">
        <f>J266-I266</f>
        <v>9653.1746207024717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5168.2872291727654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0.20399999999999999</v>
      </c>
      <c r="E268" s="35">
        <v>627.94675977064333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4</v>
      </c>
      <c r="E270" s="35">
        <v>764.75896963213006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2419.8734350618388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109.34693752694429</v>
      </c>
      <c r="F310" s="33" t="s">
        <v>740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5</v>
      </c>
      <c r="E335" s="35">
        <v>248.3783523099537</v>
      </c>
      <c r="F335" s="33" t="s">
        <v>738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36242.931840881181</v>
      </c>
      <c r="F338" s="75"/>
      <c r="I338" s="27">
        <f>E338/1.18</f>
        <v>30714.349017695917</v>
      </c>
      <c r="J338" s="29">
        <f>[1]сумма!$Q$17</f>
        <v>27117.06</v>
      </c>
      <c r="K338" s="29">
        <f>J338-I338</f>
        <v>-3597.2890176959154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36242.931840881181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756</v>
      </c>
      <c r="E342" s="48">
        <v>27.106561768571101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757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758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759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760</v>
      </c>
      <c r="E346" s="48">
        <v>193.34499505857727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761</v>
      </c>
      <c r="E347" s="48">
        <v>4.8067215840165796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762</v>
      </c>
      <c r="E349" s="48">
        <v>29077.891554923452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763</v>
      </c>
      <c r="E351" s="48">
        <v>6404.7771554191058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764</v>
      </c>
      <c r="E353" s="84">
        <v>77.995634061045124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765</v>
      </c>
      <c r="E354" s="48">
        <v>241.72309338925163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61634.613021266996</v>
      </c>
      <c r="F355" s="75"/>
      <c r="I355" s="27">
        <f>E355/1.18</f>
        <v>52232.722899378816</v>
      </c>
      <c r="J355" s="29">
        <f>[1]сумма!$Q$19</f>
        <v>27334.060541112922</v>
      </c>
      <c r="K355" s="29">
        <f>J355-I355</f>
        <v>-24898.662358265894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24730.612813412128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747</v>
      </c>
      <c r="E357" s="89">
        <v>79.454390362662096</v>
      </c>
      <c r="F357" s="49" t="s">
        <v>748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766</v>
      </c>
      <c r="E358" s="89">
        <v>4537.4734331984564</v>
      </c>
      <c r="F358" s="49" t="s">
        <v>767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768</v>
      </c>
      <c r="E359" s="89">
        <v>7799.3242657271985</v>
      </c>
      <c r="F359" s="49" t="s">
        <v>767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769</v>
      </c>
      <c r="E360" s="89">
        <v>58.960060026830213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770</v>
      </c>
      <c r="E361" s="89">
        <v>118.97868732294654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771</v>
      </c>
      <c r="E362" s="89">
        <v>203.25736369825327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772</v>
      </c>
      <c r="E364" s="89">
        <v>586.89831400465107</v>
      </c>
      <c r="F364" s="49" t="s">
        <v>773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774</v>
      </c>
      <c r="E365" s="89">
        <v>2959.3143411884753</v>
      </c>
      <c r="F365" s="49" t="s">
        <v>775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776</v>
      </c>
      <c r="E366" s="89">
        <v>2856.7829044149876</v>
      </c>
      <c r="F366" s="49" t="s">
        <v>777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749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880.0485455353338</v>
      </c>
      <c r="F370" s="49" t="s">
        <v>781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782</v>
      </c>
      <c r="E371" s="89">
        <v>1724.0945072660061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783</v>
      </c>
      <c r="E372" s="89">
        <v>1168.1409580858199</v>
      </c>
      <c r="F372" s="49" t="s">
        <v>784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1.4</v>
      </c>
      <c r="E373" s="89">
        <v>244.22211033218559</v>
      </c>
      <c r="F373" s="49" t="s">
        <v>781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36904.000207854864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785</v>
      </c>
      <c r="E375" s="93">
        <v>6707.5169160800897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786</v>
      </c>
      <c r="E377" s="95">
        <v>350.92654668980731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787</v>
      </c>
      <c r="E378" s="95">
        <v>1295.2679826660792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788</v>
      </c>
      <c r="E379" s="95">
        <v>15499.883555623608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789</v>
      </c>
      <c r="E380" s="95">
        <v>5426.8125823924474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789</v>
      </c>
      <c r="E382" s="95">
        <v>984.36224306482916</v>
      </c>
      <c r="F382" s="49" t="s">
        <v>751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789</v>
      </c>
      <c r="E383" s="95">
        <v>497.04131722881874</v>
      </c>
      <c r="F383" s="49" t="s">
        <v>752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790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1.8</v>
      </c>
      <c r="E385" s="95">
        <v>314.32611194186023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12530.363056963026</v>
      </c>
      <c r="F386" s="75"/>
      <c r="I386" s="27">
        <f>E386/1.18</f>
        <v>10618.951743189005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12530.363056963026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7149.1494078851947</v>
      </c>
      <c r="F388" s="75"/>
      <c r="I388" s="27">
        <f>E388/1.18</f>
        <v>6058.6011931230469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7149.1494078851947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39753.727078453623</v>
      </c>
      <c r="F390" s="75"/>
      <c r="I390" s="27">
        <f>E390/1.18</f>
        <v>33689.599219028496</v>
      </c>
      <c r="J390" s="27">
        <f>SUM(I6:I390)</f>
        <v>174775.90039922006</v>
      </c>
      <c r="K390" s="27">
        <f>J390*1.01330668353499*1.18</f>
        <v>208979.87383454299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39753.727078453623</v>
      </c>
      <c r="F391" s="49" t="s">
        <v>731</v>
      </c>
      <c r="I391" s="27">
        <f>E6+E197+E232+E266+E338+E355+E386+E388+E390</f>
        <v>206235.56247107964</v>
      </c>
      <c r="J391" s="27">
        <f>I391-K391</f>
        <v>-132928.2137676421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2017-05-18T02:31:13Z</dcterms:modified>
</cp:coreProperties>
</file>